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<sst xmlns="http://schemas.openxmlformats.org/spreadsheetml/2006/main" count="43" uniqueCount="42">
  <si>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rev A, 11-23-12 PRS</t>
  </si>
  <si>
    <t>Small end diameter (D1)</t>
  </si>
  <si>
    <t>Large end diameter (D2)</t>
  </si>
  <si>
    <t>Diagonal side dimension (L)</t>
  </si>
  <si>
    <t>(between edges of D1 &amp; D2)</t>
  </si>
  <si>
    <t>gives L &gt;</t>
  </si>
  <si>
    <t>Radius of small end (R1)</t>
  </si>
  <si>
    <t>Radius of large end (R2)</t>
  </si>
  <si>
    <t>Intermediate calculated values:</t>
  </si>
  <si>
    <t>Radius of large drawn circle (RB)</t>
  </si>
  <si>
    <t>Radius of small drawn circle (RA)</t>
  </si>
  <si>
    <t>Horizontal dimension of material (X)</t>
  </si>
  <si>
    <t>Vertical dimension of material (Y)</t>
  </si>
  <si>
    <t>Angle e' converted to radians</t>
  </si>
  <si>
    <t>90 degees converted to radians</t>
  </si>
  <si>
    <t>NOTE: If only the height of the truncated</t>
  </si>
  <si>
    <t>cone is known, enter that number here</t>
  </si>
  <si>
    <t>(in D6) to calculate 'L' (enter D1 &amp; D2 first)</t>
  </si>
  <si>
    <t>this value in L (B6)</t>
  </si>
  <si>
    <t xml:space="preserve">enter </t>
  </si>
  <si>
    <t>NOTE:</t>
  </si>
  <si>
    <t>X &amp; Y dimensions</t>
  </si>
  <si>
    <t>are approximate</t>
  </si>
  <si>
    <t>when e' is greater</t>
  </si>
  <si>
    <t>than 180 degrees</t>
  </si>
  <si>
    <t>Both RA &amp; RB are</t>
  </si>
  <si>
    <t>measured from the</t>
  </si>
  <si>
    <t>same center point;</t>
  </si>
  <si>
    <t>RB is NOT measured</t>
  </si>
  <si>
    <t>starting from arc</t>
  </si>
  <si>
    <t>of RA</t>
  </si>
  <si>
    <t>Truncone (Truncated cone) calculator</t>
  </si>
  <si>
    <t>Enter values into 3 or 4 yellow fields</t>
  </si>
  <si>
    <t>Disregard F6 value if D6 field is empty/unused</t>
  </si>
  <si>
    <t>Use results in blue for pattern layout (below)</t>
  </si>
  <si>
    <t>(see note below)</t>
  </si>
  <si>
    <t>When e' is greater than 180 degrees, the 'X' calculation determines the material width at the</t>
  </si>
  <si>
    <t>ends of the seams, not at the widest part of the arc, and the 'Y' calculation similarly determines</t>
  </si>
  <si>
    <t>a material height without the points extending below the center of the RA &amp; RB arc.</t>
  </si>
  <si>
    <t>Degrees of drawn circle to cut out (e')</t>
  </si>
  <si>
    <t>Numbers in beige are decimal portion in 16ths of inch</t>
  </si>
  <si>
    <t>Description: 25J bell-main flare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</si>
</sst>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11" xfId="0" applyFont="1" applyBorder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7</xdr:row>
      <xdr:rowOff>28575</xdr:rowOff>
    </xdr:from>
    <xdr:to>
      <xdr:col>6</xdr:col>
      <xdr:colOff>485775</xdr:colOff>
      <xdr:row>14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381125"/>
          <a:ext cx="2381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47625</xdr:rowOff>
    </xdr:from>
    <xdr:to>
      <xdr:col>3</xdr:col>
      <xdr:colOff>419100</xdr:colOff>
      <xdr:row>42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76675"/>
          <a:ext cx="37338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3.57421875" style="0" customWidth="1"/>
    <col min="3" max="3" width="7.00390625" style="0" customWidth="1"/>
    <col min="6" max="6" width="10.28125" style="0" customWidth="1"/>
  </cols>
  <sheetData>
    <row r="1" spans="1:3" ht="15">
      <c r="A1" t="s">
        <v>31</v>
      </c>
      <c r="C1" s="4" t="s">
        <v>32</v>
      </c>
    </row>
    <row r="2" spans="1:3" ht="15.75" thickBot="1">
      <c r="A2" t="s">
        <v>0</v>
      </c>
      <c r="C2" s="4" t="s">
        <v>33</v>
      </c>
    </row>
    <row r="3" spans="1:4" ht="15.75" thickBot="1">
      <c r="A3" s="7" t="s">
        <v>41</v>
      </c>
      <c r="D3" t="s">
        <v>15</v>
      </c>
    </row>
    <row r="4" spans="1:4" ht="15">
      <c r="A4" t="s">
        <v>1</v>
      </c>
      <c r="B4" s="1">
        <v>8.75</v>
      </c>
      <c r="D4" t="s">
        <v>16</v>
      </c>
    </row>
    <row r="5" spans="1:4" ht="15">
      <c r="A5" t="s">
        <v>2</v>
      </c>
      <c r="B5" s="1">
        <v>24</v>
      </c>
      <c r="D5" t="s">
        <v>17</v>
      </c>
    </row>
    <row r="6" spans="1:7" ht="15">
      <c r="A6" t="s">
        <v>3</v>
      </c>
      <c r="B6" s="1">
        <v>11.051725</v>
      </c>
      <c r="D6" s="1">
        <v>8</v>
      </c>
      <c r="E6" t="s">
        <v>5</v>
      </c>
      <c r="F6" s="2">
        <f>SQRT(((B11-B10)^2)+(D6^2))</f>
        <v>11.051724978481866</v>
      </c>
      <c r="G6" s="4" t="s">
        <v>19</v>
      </c>
    </row>
    <row r="7" spans="1:6" ht="15">
      <c r="A7" t="s">
        <v>4</v>
      </c>
      <c r="F7" s="4" t="s">
        <v>18</v>
      </c>
    </row>
    <row r="9" ht="15">
      <c r="A9" t="s">
        <v>8</v>
      </c>
    </row>
    <row r="10" spans="1:2" ht="15">
      <c r="A10" t="s">
        <v>6</v>
      </c>
      <c r="B10" s="2">
        <f>B4/2</f>
        <v>4.375</v>
      </c>
    </row>
    <row r="11" spans="1:2" ht="15">
      <c r="A11" t="s">
        <v>7</v>
      </c>
      <c r="B11" s="2">
        <f>B5/2</f>
        <v>12</v>
      </c>
    </row>
    <row r="12" ht="15">
      <c r="A12" s="4" t="s">
        <v>40</v>
      </c>
    </row>
    <row r="13" spans="1:3" ht="15">
      <c r="A13" t="s">
        <v>10</v>
      </c>
      <c r="B13" s="3">
        <f>B14-B6</f>
        <v>6.3411536885245905</v>
      </c>
      <c r="C13" s="8">
        <f>ROUND(((B13-INT(B13))*16),0)</f>
        <v>5</v>
      </c>
    </row>
    <row r="14" spans="1:3" ht="15">
      <c r="A14" t="s">
        <v>9</v>
      </c>
      <c r="B14" s="3">
        <f>B6*(B11/(B11-B10))</f>
        <v>17.39287868852459</v>
      </c>
      <c r="C14" s="8">
        <f>ROUND(((B14-INT(B14))*16),0)</f>
        <v>6</v>
      </c>
    </row>
    <row r="16" spans="1:7" ht="15">
      <c r="A16" t="s">
        <v>39</v>
      </c>
      <c r="B16" s="3">
        <f>(B11*360)/B14</f>
        <v>248.37751572718287</v>
      </c>
      <c r="D16" t="s">
        <v>13</v>
      </c>
      <c r="G16" s="2">
        <f>RADIANS(B16)</f>
        <v>4.335005437363339</v>
      </c>
    </row>
    <row r="17" spans="4:7" ht="15">
      <c r="D17" t="s">
        <v>14</v>
      </c>
      <c r="G17" s="2">
        <f>RADIANS(90)</f>
        <v>1.5707963267948966</v>
      </c>
    </row>
    <row r="18" spans="1:3" ht="15">
      <c r="A18" t="s">
        <v>11</v>
      </c>
      <c r="B18" s="3">
        <f>2*((SIN(G16/2))/(1/B14))</f>
        <v>28.774460074257117</v>
      </c>
      <c r="C18" s="8">
        <f>ROUND(((B18-INT(B18))*16),0)</f>
        <v>12</v>
      </c>
    </row>
    <row r="19" spans="1:3" ht="15">
      <c r="A19" t="s">
        <v>12</v>
      </c>
      <c r="B19" s="3">
        <f>B14-((SIN(G17-(G16/2)))/(1/B13))</f>
        <v>20.95610664080581</v>
      </c>
      <c r="C19" s="8">
        <f>ROUND(((B19-INT(B19))*16),0)</f>
        <v>15</v>
      </c>
    </row>
    <row r="20" ht="15">
      <c r="A20" s="5" t="s">
        <v>34</v>
      </c>
    </row>
    <row r="26" ht="15">
      <c r="F26" t="s">
        <v>20</v>
      </c>
    </row>
    <row r="27" ht="15">
      <c r="F27" t="s">
        <v>25</v>
      </c>
    </row>
    <row r="28" ht="15">
      <c r="F28" t="s">
        <v>26</v>
      </c>
    </row>
    <row r="29" ht="15">
      <c r="F29" t="s">
        <v>27</v>
      </c>
    </row>
    <row r="30" ht="15">
      <c r="F30" t="s">
        <v>28</v>
      </c>
    </row>
    <row r="31" ht="15">
      <c r="F31" t="s">
        <v>29</v>
      </c>
    </row>
    <row r="32" ht="15">
      <c r="F32" t="s">
        <v>30</v>
      </c>
    </row>
    <row r="38" ht="15">
      <c r="F38" t="s">
        <v>20</v>
      </c>
    </row>
    <row r="39" ht="15">
      <c r="F39" t="s">
        <v>21</v>
      </c>
    </row>
    <row r="40" ht="15">
      <c r="F40" t="s">
        <v>22</v>
      </c>
    </row>
    <row r="41" ht="15">
      <c r="F41" t="s">
        <v>23</v>
      </c>
    </row>
    <row r="42" ht="15">
      <c r="F42" t="s">
        <v>24</v>
      </c>
    </row>
    <row r="43" ht="15">
      <c r="F43" t="s">
        <v>35</v>
      </c>
    </row>
    <row r="44" ht="15">
      <c r="A44" s="6" t="s">
        <v>36</v>
      </c>
    </row>
    <row r="45" ht="15">
      <c r="A45" s="6" t="s">
        <v>37</v>
      </c>
    </row>
    <row r="46" ht="15">
      <c r="A46" s="6" t="s">
        <v>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2012-11-25T17:18:38Z</cp:lastPrinted>
  <dcterms:created xsi:type="dcterms:W3CDTF">2012-11-23T23:48:49Z</dcterms:created>
  <dcterms:modified xsi:type="dcterms:W3CDTF">2012-11-25T18:53:13Z</dcterms:modified>
  <cp:category/>
  <cp:version/>
  <cp:contentType/>
  <cp:contentStatus/>
</cp:coreProperties>
</file>